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fullCalcOnLoad="1"/>
</workbook>
</file>

<file path=xl/calcChain.xml><?xml version="1.0" encoding="utf-8"?>
<calcChain xmlns="http://schemas.openxmlformats.org/spreadsheetml/2006/main">
  <c r="N12" i="1" l="1"/>
  <c r="N15" i="1"/>
  <c r="N20" i="1"/>
  <c r="N37" i="1"/>
  <c r="N36" i="1"/>
  <c r="N34" i="1"/>
  <c r="C33" i="1"/>
  <c r="D33" i="1"/>
  <c r="E33" i="1"/>
  <c r="F33" i="1"/>
  <c r="F39" i="1"/>
  <c r="F40" i="1" s="1"/>
  <c r="G33" i="1"/>
  <c r="H33" i="1"/>
  <c r="I33" i="1"/>
  <c r="J33" i="1"/>
  <c r="K33" i="1"/>
  <c r="L33" i="1"/>
  <c r="M33" i="1"/>
  <c r="B33" i="1"/>
  <c r="B28" i="1"/>
  <c r="N16" i="1"/>
  <c r="B7" i="1"/>
  <c r="B6" i="1" s="1"/>
  <c r="C7" i="1"/>
  <c r="C6" i="1" s="1"/>
  <c r="C28" i="1"/>
  <c r="D7" i="1"/>
  <c r="D6" i="1"/>
  <c r="D24" i="1" s="1"/>
  <c r="D28" i="1"/>
  <c r="D39" i="1" s="1"/>
  <c r="D40" i="1" s="1"/>
  <c r="E7" i="1"/>
  <c r="E6" i="1"/>
  <c r="E24" i="1" s="1"/>
  <c r="E28" i="1"/>
  <c r="E39" i="1" s="1"/>
  <c r="E40" i="1" s="1"/>
  <c r="F7" i="1"/>
  <c r="F28" i="1"/>
  <c r="F42" i="1" s="1"/>
  <c r="G7" i="1"/>
  <c r="G6" i="1"/>
  <c r="G24" i="1"/>
  <c r="G28" i="1"/>
  <c r="G39" i="1" s="1"/>
  <c r="G40" i="1" s="1"/>
  <c r="H7" i="1"/>
  <c r="H6" i="1"/>
  <c r="H24" i="1" s="1"/>
  <c r="H28" i="1"/>
  <c r="I7" i="1"/>
  <c r="I6" i="1"/>
  <c r="I24" i="1"/>
  <c r="I25" i="1"/>
  <c r="I28" i="1"/>
  <c r="J7" i="1"/>
  <c r="J6" i="1"/>
  <c r="J42" i="1"/>
  <c r="J28" i="1"/>
  <c r="J39" i="1"/>
  <c r="J40" i="1"/>
  <c r="K7" i="1"/>
  <c r="K6" i="1"/>
  <c r="K28" i="1"/>
  <c r="L7" i="1"/>
  <c r="L6" i="1"/>
  <c r="L22" i="1"/>
  <c r="L23" i="1"/>
  <c r="L28" i="1"/>
  <c r="L39" i="1"/>
  <c r="L40" i="1"/>
  <c r="M7" i="1"/>
  <c r="M6" i="1"/>
  <c r="M42" i="1"/>
  <c r="M28" i="1"/>
  <c r="B17" i="1"/>
  <c r="B13" i="1"/>
  <c r="C17" i="1"/>
  <c r="C13" i="1"/>
  <c r="D17" i="1"/>
  <c r="D13" i="1" s="1"/>
  <c r="E17" i="1"/>
  <c r="E13" i="1"/>
  <c r="E43" i="1" s="1"/>
  <c r="F17" i="1"/>
  <c r="F13" i="1" s="1"/>
  <c r="F43" i="1" s="1"/>
  <c r="G17" i="1"/>
  <c r="G13" i="1" s="1"/>
  <c r="H17" i="1"/>
  <c r="H13" i="1"/>
  <c r="H43" i="1" s="1"/>
  <c r="I17" i="1"/>
  <c r="I13" i="1"/>
  <c r="J17" i="1"/>
  <c r="J13" i="1"/>
  <c r="K17" i="1"/>
  <c r="K13" i="1"/>
  <c r="L17" i="1"/>
  <c r="L13" i="1"/>
  <c r="L43" i="1"/>
  <c r="M17" i="1"/>
  <c r="M13" i="1"/>
  <c r="K39" i="1"/>
  <c r="K40" i="1"/>
  <c r="M39" i="1"/>
  <c r="M40" i="1"/>
  <c r="H39" i="1"/>
  <c r="H40" i="1" s="1"/>
  <c r="I39" i="1"/>
  <c r="I40" i="1"/>
  <c r="N8" i="1"/>
  <c r="N9" i="1"/>
  <c r="N10" i="1"/>
  <c r="N11" i="1"/>
  <c r="N14" i="1"/>
  <c r="N18" i="1"/>
  <c r="N19" i="1"/>
  <c r="N29" i="1"/>
  <c r="N30" i="1"/>
  <c r="N31" i="1"/>
  <c r="N32" i="1"/>
  <c r="N35" i="1"/>
  <c r="I43" i="1"/>
  <c r="K43" i="1"/>
  <c r="J24" i="1"/>
  <c r="M24" i="1"/>
  <c r="M25" i="1"/>
  <c r="K42" i="1"/>
  <c r="K24" i="1"/>
  <c r="K25" i="1"/>
  <c r="L24" i="1"/>
  <c r="L25" i="1"/>
  <c r="I22" i="1"/>
  <c r="I23" i="1"/>
  <c r="K44" i="1"/>
  <c r="K45" i="1"/>
  <c r="K46" i="1"/>
  <c r="K47" i="1"/>
  <c r="J43" i="1"/>
  <c r="J25" i="1"/>
  <c r="M44" i="1"/>
  <c r="M45" i="1"/>
  <c r="M43" i="1"/>
  <c r="M46" i="1"/>
  <c r="M47" i="1"/>
  <c r="M22" i="1"/>
  <c r="M23" i="1"/>
  <c r="J44" i="1"/>
  <c r="J45" i="1"/>
  <c r="J46" i="1"/>
  <c r="J47" i="1"/>
  <c r="I42" i="1"/>
  <c r="J22" i="1"/>
  <c r="J23" i="1"/>
  <c r="F6" i="1"/>
  <c r="F24" i="1" s="1"/>
  <c r="K22" i="1"/>
  <c r="K23" i="1"/>
  <c r="L42" i="1"/>
  <c r="L46" i="1"/>
  <c r="L47" i="1"/>
  <c r="L44" i="1"/>
  <c r="L45" i="1"/>
  <c r="I46" i="1"/>
  <c r="I47" i="1"/>
  <c r="I44" i="1"/>
  <c r="I45" i="1"/>
  <c r="N33" i="1" l="1"/>
  <c r="H25" i="1"/>
  <c r="H22" i="1"/>
  <c r="H23" i="1" s="1"/>
  <c r="H42" i="1"/>
  <c r="G43" i="1"/>
  <c r="G42" i="1"/>
  <c r="G25" i="1"/>
  <c r="G46" i="1"/>
  <c r="G47" i="1" s="1"/>
  <c r="G44" i="1"/>
  <c r="G45" i="1" s="1"/>
  <c r="G22" i="1"/>
  <c r="G23" i="1" s="1"/>
  <c r="F25" i="1"/>
  <c r="F44" i="1"/>
  <c r="F45" i="1" s="1"/>
  <c r="F46" i="1"/>
  <c r="F47" i="1" s="1"/>
  <c r="F22" i="1"/>
  <c r="F23" i="1" s="1"/>
  <c r="E25" i="1"/>
  <c r="E42" i="1"/>
  <c r="E22" i="1"/>
  <c r="E23" i="1" s="1"/>
  <c r="D43" i="1"/>
  <c r="D25" i="1"/>
  <c r="N17" i="1"/>
  <c r="D22" i="1"/>
  <c r="D23" i="1" s="1"/>
  <c r="D42" i="1"/>
  <c r="C39" i="1"/>
  <c r="C40" i="1" s="1"/>
  <c r="C43" i="1"/>
  <c r="N28" i="1"/>
  <c r="N7" i="1"/>
  <c r="C42" i="1"/>
  <c r="C22" i="1"/>
  <c r="C23" i="1" s="1"/>
  <c r="C24" i="1"/>
  <c r="C25" i="1" s="1"/>
  <c r="B39" i="1"/>
  <c r="B43" i="1"/>
  <c r="N39" i="1"/>
  <c r="N40" i="1" s="1"/>
  <c r="B40" i="1"/>
  <c r="N13" i="1"/>
  <c r="B42" i="1"/>
  <c r="B24" i="1"/>
  <c r="N6" i="1"/>
  <c r="B22" i="1"/>
  <c r="H44" i="1" l="1"/>
  <c r="H45" i="1" s="1"/>
  <c r="H46" i="1"/>
  <c r="H47" i="1" s="1"/>
  <c r="E46" i="1"/>
  <c r="E47" i="1" s="1"/>
  <c r="E44" i="1"/>
  <c r="E45" i="1" s="1"/>
  <c r="D44" i="1"/>
  <c r="D45" i="1" s="1"/>
  <c r="D46" i="1"/>
  <c r="D47" i="1" s="1"/>
  <c r="N43" i="1"/>
  <c r="C44" i="1"/>
  <c r="C45" i="1" s="1"/>
  <c r="C46" i="1"/>
  <c r="C47" i="1" s="1"/>
  <c r="B25" i="1"/>
  <c r="N24" i="1"/>
  <c r="N25" i="1" s="1"/>
  <c r="N22" i="1"/>
  <c r="N23" i="1" s="1"/>
  <c r="B23" i="1"/>
  <c r="N42" i="1"/>
  <c r="B46" i="1"/>
  <c r="B47" i="1" s="1"/>
  <c r="B44" i="1"/>
  <c r="N46" i="1" l="1"/>
  <c r="N47" i="1" s="1"/>
  <c r="B45" i="1"/>
  <c r="N44" i="1"/>
  <c r="N45" i="1" s="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<sst xmlns="http://schemas.openxmlformats.org/spreadsheetml/2006/main" count="61" uniqueCount="59">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</sst>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zoomScaleNormal="100" workbookViewId="0">
      <selection activeCell="A60" sqref="A60"/>
    </sheetView>
  </sheetViews>
  <sheetFormatPr defaultRowHeight="12.75" x14ac:dyDescent="0.2"/>
  <cols>
    <col min="1" max="1" width="42" customWidth="1"/>
    <col min="2" max="12" width="10.4257812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1286835</v>
      </c>
      <c r="F6" s="12">
        <f t="shared" si="0"/>
        <v>1781416</v>
      </c>
      <c r="G6" s="12">
        <f t="shared" si="0"/>
        <v>1057360</v>
      </c>
      <c r="H6" s="12">
        <f t="shared" si="0"/>
        <v>1327548</v>
      </c>
      <c r="I6" s="12">
        <f t="shared" si="0"/>
        <v>0</v>
      </c>
      <c r="J6" s="12">
        <f t="shared" si="0"/>
        <v>0</v>
      </c>
      <c r="K6" s="12">
        <f t="shared" si="0"/>
        <v>0</v>
      </c>
      <c r="L6" s="12">
        <f t="shared" si="0"/>
        <v>0</v>
      </c>
      <c r="M6" s="12">
        <f t="shared" si="0"/>
        <v>0</v>
      </c>
      <c r="N6" s="12">
        <f t="shared" ref="N6:N20" si="1">SUM(B6:M6)</f>
        <v>8837508</v>
      </c>
    </row>
    <row r="7" spans="1:14" s="2" customFormat="1" ht="15.75" customHeight="1" x14ac:dyDescent="0.25">
      <c r="A7" s="28" t="s">
        <v>32</v>
      </c>
      <c r="B7" s="14">
        <f>SUM(B8:B10)</f>
        <v>1178851</v>
      </c>
      <c r="C7" s="14">
        <f t="shared" ref="C7:M7" si="2">SUM(C8:C10)</f>
        <v>584574</v>
      </c>
      <c r="D7" s="14">
        <f t="shared" si="2"/>
        <v>747743</v>
      </c>
      <c r="E7" s="14">
        <f t="shared" si="2"/>
        <v>1117188</v>
      </c>
      <c r="F7" s="14">
        <f t="shared" si="2"/>
        <v>1496546</v>
      </c>
      <c r="G7" s="14">
        <f t="shared" si="2"/>
        <v>675492</v>
      </c>
      <c r="H7" s="14">
        <f t="shared" si="2"/>
        <v>1109754</v>
      </c>
      <c r="I7" s="14">
        <f t="shared" si="2"/>
        <v>0</v>
      </c>
      <c r="J7" s="14">
        <f t="shared" si="2"/>
        <v>0</v>
      </c>
      <c r="K7" s="14">
        <f t="shared" si="2"/>
        <v>0</v>
      </c>
      <c r="L7" s="14">
        <f t="shared" si="2"/>
        <v>0</v>
      </c>
      <c r="M7" s="14">
        <f t="shared" si="2"/>
        <v>0</v>
      </c>
      <c r="N7" s="14">
        <f t="shared" si="1"/>
        <v>6910148</v>
      </c>
    </row>
    <row r="8" spans="1:14" s="2" customFormat="1" ht="15.75" customHeight="1" x14ac:dyDescent="0.25">
      <c r="A8" s="25" t="s">
        <v>28</v>
      </c>
      <c r="B8" s="14">
        <v>536987</v>
      </c>
      <c r="C8" s="14">
        <v>277781</v>
      </c>
      <c r="D8" s="14">
        <v>414764</v>
      </c>
      <c r="E8" s="14">
        <v>500485</v>
      </c>
      <c r="F8" s="14">
        <v>1147029</v>
      </c>
      <c r="G8" s="14">
        <v>320164</v>
      </c>
      <c r="H8" s="14">
        <v>478345</v>
      </c>
      <c r="I8" s="14"/>
      <c r="J8" s="14"/>
      <c r="K8" s="14"/>
      <c r="L8" s="14"/>
      <c r="M8" s="14"/>
      <c r="N8" s="14">
        <f t="shared" si="1"/>
        <v>3675555</v>
      </c>
    </row>
    <row r="9" spans="1:14" s="2" customFormat="1" ht="15.75" customHeight="1" x14ac:dyDescent="0.25">
      <c r="A9" s="25" t="s">
        <v>29</v>
      </c>
      <c r="B9" s="14">
        <v>175915</v>
      </c>
      <c r="C9" s="14">
        <v>145438</v>
      </c>
      <c r="D9" s="14">
        <v>164012</v>
      </c>
      <c r="E9" s="14">
        <v>173531</v>
      </c>
      <c r="F9" s="14">
        <v>175577</v>
      </c>
      <c r="G9" s="14">
        <v>181840</v>
      </c>
      <c r="H9" s="14">
        <v>174456</v>
      </c>
      <c r="I9" s="14"/>
      <c r="J9" s="14"/>
      <c r="K9" s="14"/>
      <c r="L9" s="14"/>
      <c r="M9" s="14"/>
      <c r="N9" s="14">
        <f t="shared" si="1"/>
        <v>1190769</v>
      </c>
    </row>
    <row r="10" spans="1:14" s="2" customFormat="1" ht="15.75" customHeight="1" x14ac:dyDescent="0.25">
      <c r="A10" s="25" t="s">
        <v>30</v>
      </c>
      <c r="B10" s="14">
        <v>465949</v>
      </c>
      <c r="C10" s="14">
        <v>161355</v>
      </c>
      <c r="D10" s="14">
        <v>168967</v>
      </c>
      <c r="E10" s="14">
        <v>443172</v>
      </c>
      <c r="F10" s="14">
        <v>173940</v>
      </c>
      <c r="G10" s="14">
        <v>173488</v>
      </c>
      <c r="H10" s="14">
        <v>456953</v>
      </c>
      <c r="I10" s="14"/>
      <c r="J10" s="14"/>
      <c r="K10" s="14"/>
      <c r="L10" s="14"/>
      <c r="M10" s="14"/>
      <c r="N10" s="14">
        <f t="shared" si="1"/>
        <v>2043824</v>
      </c>
    </row>
    <row r="11" spans="1:14" s="2" customFormat="1" ht="15.75" customHeight="1" x14ac:dyDescent="0.25">
      <c r="A11" s="28" t="s">
        <v>33</v>
      </c>
      <c r="B11" s="14">
        <v>305468</v>
      </c>
      <c r="C11" s="14">
        <v>328086</v>
      </c>
      <c r="D11" s="14">
        <v>239627</v>
      </c>
      <c r="E11" s="14">
        <v>169647</v>
      </c>
      <c r="F11" s="14">
        <v>284870</v>
      </c>
      <c r="G11" s="14">
        <v>381868</v>
      </c>
      <c r="H11" s="14">
        <v>217794</v>
      </c>
      <c r="I11" s="14"/>
      <c r="J11" s="14"/>
      <c r="K11" s="14"/>
      <c r="L11" s="14"/>
      <c r="M11" s="14"/>
      <c r="N11" s="14">
        <f t="shared" si="1"/>
        <v>1927360</v>
      </c>
    </row>
    <row r="12" spans="1:14" s="2" customFormat="1" ht="15.75" customHeight="1" x14ac:dyDescent="0.25">
      <c r="A12" s="25" t="s">
        <v>50</v>
      </c>
      <c r="B12" s="14">
        <v>160198</v>
      </c>
      <c r="C12" s="14">
        <v>233663</v>
      </c>
      <c r="D12" s="14">
        <v>130000</v>
      </c>
      <c r="E12" s="14">
        <v>0</v>
      </c>
      <c r="F12" s="14">
        <v>135675</v>
      </c>
      <c r="G12" s="14">
        <v>271350</v>
      </c>
      <c r="H12" s="14">
        <v>135675</v>
      </c>
      <c r="I12" s="14"/>
      <c r="J12" s="14"/>
      <c r="K12" s="14"/>
      <c r="L12" s="14"/>
      <c r="M12" s="14"/>
      <c r="N12" s="14">
        <f t="shared" si="1"/>
        <v>1066561</v>
      </c>
    </row>
    <row r="13" spans="1:14" s="15" customFormat="1" ht="15.75" customHeight="1" x14ac:dyDescent="0.25">
      <c r="A13" s="27" t="s">
        <v>31</v>
      </c>
      <c r="B13" s="12">
        <f>B14+B17+B20</f>
        <v>1448687</v>
      </c>
      <c r="C13" s="12">
        <f t="shared" ref="C13:L13" si="3">C14+C17+C20</f>
        <v>1305347</v>
      </c>
      <c r="D13" s="12">
        <f t="shared" si="3"/>
        <v>2003331</v>
      </c>
      <c r="E13" s="12">
        <f t="shared" si="3"/>
        <v>1564535</v>
      </c>
      <c r="F13" s="12">
        <f t="shared" si="3"/>
        <v>1759920</v>
      </c>
      <c r="G13" s="12">
        <f t="shared" si="3"/>
        <v>1311444</v>
      </c>
      <c r="H13" s="12">
        <f t="shared" si="3"/>
        <v>1379434</v>
      </c>
      <c r="I13" s="12">
        <f t="shared" si="3"/>
        <v>0</v>
      </c>
      <c r="J13" s="12">
        <f t="shared" si="3"/>
        <v>0</v>
      </c>
      <c r="K13" s="12">
        <f t="shared" si="3"/>
        <v>0</v>
      </c>
      <c r="L13" s="12">
        <f t="shared" si="3"/>
        <v>0</v>
      </c>
      <c r="M13" s="12">
        <f>M14+M17+M20</f>
        <v>0</v>
      </c>
      <c r="N13" s="12">
        <f>SUM(B13:M13)</f>
        <v>10772698</v>
      </c>
    </row>
    <row r="14" spans="1:14" s="2" customFormat="1" ht="15.75" customHeight="1" x14ac:dyDescent="0.25">
      <c r="A14" s="28" t="s">
        <v>34</v>
      </c>
      <c r="B14" s="14">
        <v>1077711</v>
      </c>
      <c r="C14" s="14">
        <v>948242</v>
      </c>
      <c r="D14" s="14">
        <v>1163563</v>
      </c>
      <c r="E14" s="14">
        <v>898505</v>
      </c>
      <c r="F14" s="14">
        <v>880858</v>
      </c>
      <c r="G14" s="14">
        <v>758671</v>
      </c>
      <c r="H14" s="14">
        <v>1045107</v>
      </c>
      <c r="I14" s="14"/>
      <c r="J14" s="14"/>
      <c r="K14" s="14"/>
      <c r="L14" s="14"/>
      <c r="M14" s="14"/>
      <c r="N14" s="14">
        <f t="shared" si="1"/>
        <v>6772657</v>
      </c>
    </row>
    <row r="15" spans="1:14" s="2" customFormat="1" ht="15.75" customHeight="1" x14ac:dyDescent="0.25">
      <c r="A15" s="25" t="s">
        <v>51</v>
      </c>
      <c r="B15" s="14">
        <v>53826</v>
      </c>
      <c r="C15" s="14">
        <v>82641</v>
      </c>
      <c r="D15" s="14">
        <v>93152</v>
      </c>
      <c r="E15" s="14">
        <v>87268</v>
      </c>
      <c r="F15" s="14">
        <v>115951</v>
      </c>
      <c r="G15" s="14">
        <v>71279</v>
      </c>
      <c r="H15" s="14">
        <v>157412</v>
      </c>
      <c r="I15" s="14"/>
      <c r="J15" s="14"/>
      <c r="K15" s="14"/>
      <c r="L15" s="14"/>
      <c r="M15" s="14"/>
      <c r="N15" s="14">
        <f t="shared" si="1"/>
        <v>661529</v>
      </c>
    </row>
    <row r="16" spans="1:14" s="2" customFormat="1" ht="15.75" customHeight="1" x14ac:dyDescent="0.25">
      <c r="A16" s="25" t="s">
        <v>46</v>
      </c>
      <c r="B16" s="14">
        <v>482107</v>
      </c>
      <c r="C16" s="14">
        <v>354426</v>
      </c>
      <c r="D16" s="14">
        <v>367227</v>
      </c>
      <c r="E16" s="14">
        <v>81959</v>
      </c>
      <c r="F16" s="14">
        <v>24969</v>
      </c>
      <c r="G16" s="14">
        <v>21472</v>
      </c>
      <c r="H16" s="14">
        <v>4743</v>
      </c>
      <c r="I16" s="14"/>
      <c r="J16" s="14"/>
      <c r="K16" s="14"/>
      <c r="L16" s="14"/>
      <c r="M16" s="14"/>
      <c r="N16" s="14">
        <f t="shared" si="1"/>
        <v>1336903</v>
      </c>
    </row>
    <row r="17" spans="1:14" s="2" customFormat="1" ht="15.75" customHeight="1" x14ac:dyDescent="0.25">
      <c r="A17" s="28" t="s">
        <v>48</v>
      </c>
      <c r="B17" s="14">
        <f>SUM(B18:B19)</f>
        <v>347784</v>
      </c>
      <c r="C17" s="14">
        <f t="shared" ref="C17:M17" si="4">SUM(C18:C19)</f>
        <v>347446</v>
      </c>
      <c r="D17" s="14">
        <f t="shared" si="4"/>
        <v>828997</v>
      </c>
      <c r="E17" s="14">
        <f t="shared" si="4"/>
        <v>649693</v>
      </c>
      <c r="F17" s="14">
        <f t="shared" si="4"/>
        <v>819705</v>
      </c>
      <c r="G17" s="14">
        <f t="shared" si="4"/>
        <v>520573</v>
      </c>
      <c r="H17" s="14">
        <f t="shared" si="4"/>
        <v>307492</v>
      </c>
      <c r="I17" s="14">
        <f t="shared" si="4"/>
        <v>0</v>
      </c>
      <c r="J17" s="14">
        <f t="shared" si="4"/>
        <v>0</v>
      </c>
      <c r="K17" s="14">
        <f t="shared" si="4"/>
        <v>0</v>
      </c>
      <c r="L17" s="14">
        <f t="shared" si="4"/>
        <v>0</v>
      </c>
      <c r="M17" s="14">
        <f t="shared" si="4"/>
        <v>0</v>
      </c>
      <c r="N17" s="14">
        <f t="shared" si="1"/>
        <v>3821690</v>
      </c>
    </row>
    <row r="18" spans="1:14" s="2" customFormat="1" ht="15.75" customHeight="1" x14ac:dyDescent="0.25">
      <c r="A18" s="25" t="s">
        <v>52</v>
      </c>
      <c r="B18" s="14">
        <v>258000</v>
      </c>
      <c r="C18" s="14">
        <v>234697</v>
      </c>
      <c r="D18" s="14">
        <v>660420</v>
      </c>
      <c r="E18" s="14">
        <v>391106</v>
      </c>
      <c r="F18" s="14">
        <v>343268</v>
      </c>
      <c r="G18" s="14">
        <v>391352</v>
      </c>
      <c r="H18" s="14">
        <v>244421</v>
      </c>
      <c r="I18" s="14"/>
      <c r="J18" s="14"/>
      <c r="K18" s="14"/>
      <c r="L18" s="14"/>
      <c r="M18" s="14"/>
      <c r="N18" s="14">
        <f t="shared" si="1"/>
        <v>2523264</v>
      </c>
    </row>
    <row r="19" spans="1:14" s="2" customFormat="1" ht="15.75" customHeight="1" x14ac:dyDescent="0.25">
      <c r="A19" s="25" t="s">
        <v>47</v>
      </c>
      <c r="B19" s="14">
        <v>89784</v>
      </c>
      <c r="C19" s="14">
        <v>112749</v>
      </c>
      <c r="D19" s="14">
        <v>168577</v>
      </c>
      <c r="E19" s="14">
        <v>258587</v>
      </c>
      <c r="F19" s="14">
        <v>476437</v>
      </c>
      <c r="G19" s="14">
        <v>129221</v>
      </c>
      <c r="H19" s="14">
        <v>63071</v>
      </c>
      <c r="I19" s="14"/>
      <c r="J19" s="14"/>
      <c r="K19" s="14"/>
      <c r="L19" s="14"/>
      <c r="M19" s="14"/>
      <c r="N19" s="14">
        <f t="shared" si="1"/>
        <v>1298426</v>
      </c>
    </row>
    <row r="20" spans="1:14" s="2" customFormat="1" ht="15.75" customHeight="1" x14ac:dyDescent="0.25">
      <c r="A20" s="28" t="s">
        <v>53</v>
      </c>
      <c r="B20" s="14">
        <v>23192</v>
      </c>
      <c r="C20" s="14">
        <v>9659</v>
      </c>
      <c r="D20" s="14">
        <v>10771</v>
      </c>
      <c r="E20" s="14">
        <v>16337</v>
      </c>
      <c r="F20" s="14">
        <v>59357</v>
      </c>
      <c r="G20" s="14">
        <v>32200</v>
      </c>
      <c r="H20" s="14">
        <v>26835</v>
      </c>
      <c r="I20" s="14"/>
      <c r="J20" s="14"/>
      <c r="K20" s="14"/>
      <c r="L20" s="14"/>
      <c r="M20" s="14"/>
      <c r="N20" s="14">
        <f t="shared" si="1"/>
        <v>178351</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-277700</v>
      </c>
      <c r="F22" s="12">
        <f t="shared" si="5"/>
        <v>21496</v>
      </c>
      <c r="G22" s="12">
        <f t="shared" si="5"/>
        <v>-254084</v>
      </c>
      <c r="H22" s="12">
        <f t="shared" si="5"/>
        <v>-51886</v>
      </c>
      <c r="I22" s="12">
        <f t="shared" si="5"/>
        <v>0</v>
      </c>
      <c r="J22" s="12">
        <f t="shared" si="5"/>
        <v>0</v>
      </c>
      <c r="K22" s="12">
        <f>K6-K13</f>
        <v>0</v>
      </c>
      <c r="L22" s="12">
        <f>L6-L13</f>
        <v>0</v>
      </c>
      <c r="M22" s="12">
        <f>M6-M13</f>
        <v>0</v>
      </c>
      <c r="N22" s="12">
        <f>SUM(B22:M22)</f>
        <v>-1935190</v>
      </c>
    </row>
    <row r="23" spans="1:14" s="13" customFormat="1" ht="15.75" customHeight="1" x14ac:dyDescent="0.25">
      <c r="A23" s="29" t="s">
        <v>35</v>
      </c>
      <c r="B23" s="17">
        <f>B22/B13</f>
        <v>2.4596065264615476E-2</v>
      </c>
      <c r="C23" s="17">
        <f t="shared" ref="C23:J23" si="6">C22/C13</f>
        <v>-0.30082958784139391</v>
      </c>
      <c r="D23" s="17">
        <f t="shared" si="6"/>
        <v>-0.50713586521648191</v>
      </c>
      <c r="E23" s="17">
        <f t="shared" si="6"/>
        <v>-0.17749682813104212</v>
      </c>
      <c r="F23" s="17">
        <f t="shared" si="6"/>
        <v>1.2214191554161553E-2</v>
      </c>
      <c r="G23" s="17">
        <f t="shared" si="6"/>
        <v>-0.19374369016137938</v>
      </c>
      <c r="H23" s="17">
        <f t="shared" si="6"/>
        <v>-3.7613977906880647E-2</v>
      </c>
      <c r="I23" s="17" t="e">
        <f t="shared" si="6"/>
        <v>#DIV/0!</v>
      </c>
      <c r="J23" s="17" t="e">
        <f t="shared" si="6"/>
        <v>#DIV/0!</v>
      </c>
      <c r="K23" s="17" t="e">
        <f>K22/K13</f>
        <v>#DIV/0!</v>
      </c>
      <c r="L23" s="17" t="e">
        <f>L22/L13</f>
        <v>#DIV/0!</v>
      </c>
      <c r="M23" s="17" t="e">
        <f>M22/M13</f>
        <v>#DIV/0!</v>
      </c>
      <c r="N23" s="17">
        <f>N22/N13</f>
        <v>-0.17963837842664857</v>
      </c>
    </row>
    <row r="24" spans="1:14" s="13" customFormat="1" ht="15.75" customHeight="1" x14ac:dyDescent="0.25">
      <c r="A24" s="11" t="s">
        <v>19</v>
      </c>
      <c r="B24" s="12">
        <f>B6-B14</f>
        <v>406608</v>
      </c>
      <c r="C24" s="12">
        <f t="shared" ref="C24:J24" si="7">C6-C14</f>
        <v>-35582</v>
      </c>
      <c r="D24" s="12">
        <f t="shared" si="7"/>
        <v>-176193</v>
      </c>
      <c r="E24" s="12">
        <f t="shared" si="7"/>
        <v>388330</v>
      </c>
      <c r="F24" s="12">
        <f t="shared" si="7"/>
        <v>900558</v>
      </c>
      <c r="G24" s="12">
        <f t="shared" si="7"/>
        <v>298689</v>
      </c>
      <c r="H24" s="12">
        <f t="shared" si="7"/>
        <v>282441</v>
      </c>
      <c r="I24" s="12">
        <f t="shared" si="7"/>
        <v>0</v>
      </c>
      <c r="J24" s="12">
        <f t="shared" si="7"/>
        <v>0</v>
      </c>
      <c r="K24" s="12">
        <f>K6-K14</f>
        <v>0</v>
      </c>
      <c r="L24" s="12">
        <f>L6-L14</f>
        <v>0</v>
      </c>
      <c r="M24" s="12">
        <f>M6-M14</f>
        <v>0</v>
      </c>
      <c r="N24" s="12">
        <f>SUM(B24:M24)</f>
        <v>2064851</v>
      </c>
    </row>
    <row r="25" spans="1:14" s="13" customFormat="1" ht="15.75" customHeight="1" x14ac:dyDescent="0.25">
      <c r="A25" s="29" t="s">
        <v>35</v>
      </c>
      <c r="B25" s="17">
        <f>B24/B13</f>
        <v>0.28067346500658874</v>
      </c>
      <c r="C25" s="17">
        <f t="shared" ref="C25:J25" si="8">C24/C13</f>
        <v>-2.7258652297052047E-2</v>
      </c>
      <c r="D25" s="17">
        <f t="shared" si="8"/>
        <v>-8.7950019242950872E-2</v>
      </c>
      <c r="E25" s="17">
        <f t="shared" si="8"/>
        <v>0.24820793398677563</v>
      </c>
      <c r="F25" s="17">
        <f t="shared" si="8"/>
        <v>0.51170394108823125</v>
      </c>
      <c r="G25" s="17">
        <f t="shared" si="8"/>
        <v>0.22775581725182317</v>
      </c>
      <c r="H25" s="17">
        <f t="shared" si="8"/>
        <v>0.2047513690397656</v>
      </c>
      <c r="I25" s="17" t="e">
        <f t="shared" si="8"/>
        <v>#DIV/0!</v>
      </c>
      <c r="J25" s="17" t="e">
        <f t="shared" si="8"/>
        <v>#DIV/0!</v>
      </c>
      <c r="K25" s="17" t="e">
        <f>K24/K13</f>
        <v>#DIV/0!</v>
      </c>
      <c r="L25" s="17" t="e">
        <f>L24/L13</f>
        <v>#DIV/0!</v>
      </c>
      <c r="M25" s="17" t="e">
        <f>M24/M13</f>
        <v>#DIV/0!</v>
      </c>
      <c r="N25" s="17">
        <f>N24/N13</f>
        <v>0.19167445332636263</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58605</v>
      </c>
      <c r="F28" s="12">
        <f t="shared" si="9"/>
        <v>56294</v>
      </c>
      <c r="G28" s="12">
        <f t="shared" si="9"/>
        <v>138018</v>
      </c>
      <c r="H28" s="12">
        <f t="shared" si="9"/>
        <v>107958</v>
      </c>
      <c r="I28" s="12">
        <f t="shared" si="9"/>
        <v>0</v>
      </c>
      <c r="J28" s="12">
        <f t="shared" si="9"/>
        <v>0</v>
      </c>
      <c r="K28" s="12">
        <f t="shared" si="9"/>
        <v>0</v>
      </c>
      <c r="L28" s="12">
        <f t="shared" si="9"/>
        <v>0</v>
      </c>
      <c r="M28" s="12">
        <f t="shared" si="9"/>
        <v>0</v>
      </c>
      <c r="N28" s="12">
        <f t="shared" ref="N28:N35" si="10">SUM(B28:M28)</f>
        <v>642945</v>
      </c>
    </row>
    <row r="29" spans="1:14" s="2" customFormat="1" ht="15.75" customHeight="1" x14ac:dyDescent="0.25">
      <c r="A29" s="28" t="s">
        <v>38</v>
      </c>
      <c r="B29" s="14">
        <v>10298</v>
      </c>
      <c r="C29" s="14">
        <v>9226</v>
      </c>
      <c r="D29" s="14">
        <v>11466</v>
      </c>
      <c r="E29" s="14">
        <v>19634</v>
      </c>
      <c r="F29" s="14">
        <v>23405</v>
      </c>
      <c r="G29" s="14">
        <v>12895</v>
      </c>
      <c r="H29" s="14">
        <v>15179</v>
      </c>
      <c r="I29" s="14"/>
      <c r="J29" s="14"/>
      <c r="K29" s="14"/>
      <c r="L29" s="14"/>
      <c r="M29" s="14"/>
      <c r="N29" s="14">
        <f t="shared" si="10"/>
        <v>102103</v>
      </c>
    </row>
    <row r="30" spans="1:14" s="2" customFormat="1" ht="15.75" customHeight="1" x14ac:dyDescent="0.25">
      <c r="A30" s="28" t="s">
        <v>39</v>
      </c>
      <c r="B30" s="14">
        <v>56430</v>
      </c>
      <c r="C30" s="14">
        <v>14230</v>
      </c>
      <c r="D30" s="14">
        <v>16572</v>
      </c>
      <c r="E30" s="14">
        <v>15582</v>
      </c>
      <c r="F30" s="14">
        <v>15352</v>
      </c>
      <c r="G30" s="14">
        <v>97156</v>
      </c>
      <c r="H30" s="14">
        <v>66641</v>
      </c>
      <c r="I30" s="14"/>
      <c r="J30" s="14"/>
      <c r="K30" s="14"/>
      <c r="L30" s="14"/>
      <c r="M30" s="14"/>
      <c r="N30" s="14">
        <f t="shared" si="10"/>
        <v>281963</v>
      </c>
    </row>
    <row r="31" spans="1:14" s="2" customFormat="1" ht="15.75" customHeight="1" x14ac:dyDescent="0.25">
      <c r="A31" s="28" t="s">
        <v>40</v>
      </c>
      <c r="B31" s="14">
        <v>27076</v>
      </c>
      <c r="C31" s="14">
        <v>7338</v>
      </c>
      <c r="D31" s="14">
        <v>7331</v>
      </c>
      <c r="E31" s="14">
        <v>9651</v>
      </c>
      <c r="F31" s="14">
        <v>7950</v>
      </c>
      <c r="G31" s="14">
        <v>10646</v>
      </c>
      <c r="H31" s="14">
        <v>11118</v>
      </c>
      <c r="I31" s="14"/>
      <c r="J31" s="14"/>
      <c r="K31" s="14"/>
      <c r="L31" s="14"/>
      <c r="M31" s="14"/>
      <c r="N31" s="14">
        <f t="shared" si="10"/>
        <v>81110</v>
      </c>
    </row>
    <row r="32" spans="1:14" s="2" customFormat="1" ht="15.75" customHeight="1" x14ac:dyDescent="0.25">
      <c r="A32" s="28" t="s">
        <v>41</v>
      </c>
      <c r="B32" s="14">
        <v>96719</v>
      </c>
      <c r="C32" s="14">
        <v>14772</v>
      </c>
      <c r="D32" s="14">
        <v>10612</v>
      </c>
      <c r="E32" s="14">
        <v>13738</v>
      </c>
      <c r="F32" s="14">
        <v>9587</v>
      </c>
      <c r="G32" s="14">
        <v>17321</v>
      </c>
      <c r="H32" s="14">
        <v>15020</v>
      </c>
      <c r="I32" s="14"/>
      <c r="J32" s="14"/>
      <c r="K32" s="14"/>
      <c r="L32" s="14"/>
      <c r="M32" s="14"/>
      <c r="N32" s="14">
        <f t="shared" si="10"/>
        <v>177769</v>
      </c>
    </row>
    <row r="33" spans="1:14" s="15" customFormat="1" ht="15.75" customHeight="1" x14ac:dyDescent="0.25">
      <c r="A33" s="27" t="s">
        <v>37</v>
      </c>
      <c r="B33" s="12">
        <f t="shared" ref="B33:M33" si="11">SUM(B34:B37)</f>
        <v>548766</v>
      </c>
      <c r="C33" s="12">
        <f t="shared" si="11"/>
        <v>427065</v>
      </c>
      <c r="D33" s="12">
        <f t="shared" si="11"/>
        <v>105385</v>
      </c>
      <c r="E33" s="12">
        <f t="shared" si="11"/>
        <v>70605</v>
      </c>
      <c r="F33" s="12">
        <f t="shared" si="11"/>
        <v>138362</v>
      </c>
      <c r="G33" s="12">
        <f t="shared" si="11"/>
        <v>280711</v>
      </c>
      <c r="H33" s="12">
        <f t="shared" si="11"/>
        <v>130628</v>
      </c>
      <c r="I33" s="12">
        <f t="shared" si="11"/>
        <v>0</v>
      </c>
      <c r="J33" s="12">
        <f t="shared" si="11"/>
        <v>0</v>
      </c>
      <c r="K33" s="12">
        <f t="shared" si="11"/>
        <v>0</v>
      </c>
      <c r="L33" s="12">
        <f t="shared" si="11"/>
        <v>0</v>
      </c>
      <c r="M33" s="12">
        <f t="shared" si="11"/>
        <v>0</v>
      </c>
      <c r="N33" s="12">
        <f>SUM(B33:M33)</f>
        <v>1701522</v>
      </c>
    </row>
    <row r="34" spans="1:14" s="2" customFormat="1" ht="15.75" customHeight="1" x14ac:dyDescent="0.25">
      <c r="A34" s="28" t="s">
        <v>42</v>
      </c>
      <c r="B34" s="14">
        <v>3201</v>
      </c>
      <c r="C34" s="14">
        <v>5719</v>
      </c>
      <c r="D34" s="14">
        <v>13346</v>
      </c>
      <c r="E34" s="14">
        <v>5627</v>
      </c>
      <c r="F34" s="14">
        <v>11498</v>
      </c>
      <c r="G34" s="14">
        <v>15202</v>
      </c>
      <c r="H34" s="14">
        <v>9051</v>
      </c>
      <c r="I34" s="14"/>
      <c r="J34" s="14"/>
      <c r="K34" s="14"/>
      <c r="L34" s="14"/>
      <c r="M34" s="14"/>
      <c r="N34" s="14">
        <f>SUM(B34:M34)</f>
        <v>63644</v>
      </c>
    </row>
    <row r="35" spans="1:14" s="2" customFormat="1" ht="15.75" customHeight="1" x14ac:dyDescent="0.25">
      <c r="A35" s="28" t="s">
        <v>43</v>
      </c>
      <c r="B35" s="14">
        <v>413141</v>
      </c>
      <c r="C35" s="14">
        <v>340347</v>
      </c>
      <c r="D35" s="14">
        <v>3406</v>
      </c>
      <c r="E35" s="14">
        <v>1205</v>
      </c>
      <c r="F35" s="14">
        <v>73027</v>
      </c>
      <c r="G35" s="14">
        <v>76454</v>
      </c>
      <c r="H35" s="14">
        <v>88841</v>
      </c>
      <c r="I35" s="14"/>
      <c r="J35" s="14"/>
      <c r="K35" s="14"/>
      <c r="L35" s="14"/>
      <c r="M35" s="14"/>
      <c r="N35" s="14">
        <f t="shared" si="10"/>
        <v>996421</v>
      </c>
    </row>
    <row r="36" spans="1:14" s="2" customFormat="1" ht="15.75" customHeight="1" x14ac:dyDescent="0.25">
      <c r="A36" s="28" t="s">
        <v>44</v>
      </c>
      <c r="B36" s="14">
        <v>6367</v>
      </c>
      <c r="C36" s="14">
        <v>22278</v>
      </c>
      <c r="D36" s="14">
        <v>21393</v>
      </c>
      <c r="E36" s="14">
        <v>4792</v>
      </c>
      <c r="F36" s="14">
        <v>7246</v>
      </c>
      <c r="G36" s="14">
        <v>61573</v>
      </c>
      <c r="H36" s="14">
        <v>5663</v>
      </c>
      <c r="I36" s="14"/>
      <c r="J36" s="14"/>
      <c r="K36" s="14"/>
      <c r="L36" s="14"/>
      <c r="M36" s="14"/>
      <c r="N36" s="14">
        <f>SUM(B36:M36)</f>
        <v>129312</v>
      </c>
    </row>
    <row r="37" spans="1:14" s="2" customFormat="1" ht="15.75" customHeight="1" x14ac:dyDescent="0.25">
      <c r="A37" s="28" t="s">
        <v>45</v>
      </c>
      <c r="B37" s="14">
        <v>126057</v>
      </c>
      <c r="C37" s="14">
        <v>58721</v>
      </c>
      <c r="D37" s="14">
        <v>67240</v>
      </c>
      <c r="E37" s="14">
        <v>58981</v>
      </c>
      <c r="F37" s="14">
        <v>46591</v>
      </c>
      <c r="G37" s="14">
        <v>127482</v>
      </c>
      <c r="H37" s="14">
        <v>27073</v>
      </c>
      <c r="I37" s="14"/>
      <c r="J37" s="14"/>
      <c r="K37" s="14"/>
      <c r="L37" s="14"/>
      <c r="M37" s="14"/>
      <c r="N37" s="14">
        <f>SUM(B37:M37)</f>
        <v>512145</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-12000</v>
      </c>
      <c r="F39" s="12">
        <f t="shared" si="12"/>
        <v>-82068</v>
      </c>
      <c r="G39" s="12">
        <f t="shared" si="12"/>
        <v>-142693</v>
      </c>
      <c r="H39" s="12">
        <f t="shared" si="12"/>
        <v>-22670</v>
      </c>
      <c r="I39" s="12">
        <f t="shared" si="12"/>
        <v>0</v>
      </c>
      <c r="J39" s="12">
        <f t="shared" si="12"/>
        <v>0</v>
      </c>
      <c r="K39" s="12">
        <f>K28-K33</f>
        <v>0</v>
      </c>
      <c r="L39" s="12">
        <f>L28-L33</f>
        <v>0</v>
      </c>
      <c r="M39" s="12">
        <f>M28-M33</f>
        <v>0</v>
      </c>
      <c r="N39" s="12">
        <f>SUM(B39:M39)</f>
        <v>-1058577</v>
      </c>
    </row>
    <row r="40" spans="1:14" s="13" customFormat="1" ht="15.75" customHeight="1" x14ac:dyDescent="0.25">
      <c r="A40" s="11" t="s">
        <v>18</v>
      </c>
      <c r="B40" s="17">
        <f t="shared" ref="B40:N40" si="13">B39/B33</f>
        <v>-0.65281558988712862</v>
      </c>
      <c r="C40" s="17">
        <f t="shared" si="13"/>
        <v>-0.89330429794059452</v>
      </c>
      <c r="D40" s="17">
        <f t="shared" si="13"/>
        <v>-0.56368553399440147</v>
      </c>
      <c r="E40" s="17">
        <f t="shared" si="13"/>
        <v>-0.16995963458678565</v>
      </c>
      <c r="F40" s="17">
        <f t="shared" si="13"/>
        <v>-0.59313973489831018</v>
      </c>
      <c r="G40" s="17">
        <f t="shared" si="13"/>
        <v>-0.50832706947714912</v>
      </c>
      <c r="H40" s="17">
        <f t="shared" si="13"/>
        <v>-0.1735462534831736</v>
      </c>
      <c r="I40" s="17" t="e">
        <f t="shared" si="13"/>
        <v>#DIV/0!</v>
      </c>
      <c r="J40" s="17" t="e">
        <f t="shared" si="13"/>
        <v>#DIV/0!</v>
      </c>
      <c r="K40" s="17" t="e">
        <f t="shared" si="13"/>
        <v>#DIV/0!</v>
      </c>
      <c r="L40" s="17" t="e">
        <f t="shared" si="13"/>
        <v>#DIV/0!</v>
      </c>
      <c r="M40" s="17" t="e">
        <f t="shared" si="13"/>
        <v>#DIV/0!</v>
      </c>
      <c r="N40" s="17">
        <f t="shared" si="13"/>
        <v>-0.62213535881405002</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1345440</v>
      </c>
      <c r="F42" s="12">
        <f t="shared" si="14"/>
        <v>1837710</v>
      </c>
      <c r="G42" s="12">
        <f t="shared" si="14"/>
        <v>1195378</v>
      </c>
      <c r="H42" s="12">
        <f t="shared" si="14"/>
        <v>1435506</v>
      </c>
      <c r="I42" s="12">
        <f t="shared" si="14"/>
        <v>0</v>
      </c>
      <c r="J42" s="12">
        <f t="shared" si="14"/>
        <v>0</v>
      </c>
      <c r="K42" s="12">
        <f>K6+K28</f>
        <v>0</v>
      </c>
      <c r="L42" s="12">
        <f>L6+L28</f>
        <v>0</v>
      </c>
      <c r="M42" s="12">
        <f>M6+M28</f>
        <v>0</v>
      </c>
      <c r="N42" s="12">
        <f>SUM(B42:M42)</f>
        <v>9480453</v>
      </c>
    </row>
    <row r="43" spans="1:14" s="2" customFormat="1" ht="15.75" customHeight="1" x14ac:dyDescent="0.25">
      <c r="A43" s="20" t="s">
        <v>23</v>
      </c>
      <c r="B43" s="12">
        <f>B13+B33</f>
        <v>1997453</v>
      </c>
      <c r="C43" s="12">
        <f t="shared" ref="C43:J43" si="15">C13+C33</f>
        <v>1732412</v>
      </c>
      <c r="D43" s="12">
        <f t="shared" si="15"/>
        <v>2108716</v>
      </c>
      <c r="E43" s="12">
        <f t="shared" si="15"/>
        <v>1635140</v>
      </c>
      <c r="F43" s="12">
        <f t="shared" si="15"/>
        <v>1898282</v>
      </c>
      <c r="G43" s="12">
        <f t="shared" si="15"/>
        <v>1592155</v>
      </c>
      <c r="H43" s="12">
        <f t="shared" si="15"/>
        <v>1510062</v>
      </c>
      <c r="I43" s="12">
        <f t="shared" si="15"/>
        <v>0</v>
      </c>
      <c r="J43" s="12">
        <f t="shared" si="15"/>
        <v>0</v>
      </c>
      <c r="K43" s="12">
        <f>K13+K33</f>
        <v>0</v>
      </c>
      <c r="L43" s="12">
        <f>L13+L33</f>
        <v>0</v>
      </c>
      <c r="M43" s="12">
        <f>M13+M33</f>
        <v>0</v>
      </c>
      <c r="N43" s="12">
        <f>SUM(B43:M43)</f>
        <v>12474220</v>
      </c>
    </row>
    <row r="44" spans="1:14" s="2" customFormat="1" ht="15.75" customHeight="1" x14ac:dyDescent="0.25">
      <c r="A44" s="20" t="s">
        <v>25</v>
      </c>
      <c r="B44" s="23">
        <f>B42-B43</f>
        <v>-322611</v>
      </c>
      <c r="C44" s="23">
        <f t="shared" ref="C44:J44" si="16">C42-C43</f>
        <v>-774186</v>
      </c>
      <c r="D44" s="23">
        <f t="shared" si="16"/>
        <v>-1075365</v>
      </c>
      <c r="E44" s="23">
        <f t="shared" si="16"/>
        <v>-289700</v>
      </c>
      <c r="F44" s="23">
        <f t="shared" si="16"/>
        <v>-60572</v>
      </c>
      <c r="G44" s="23">
        <f t="shared" si="16"/>
        <v>-396777</v>
      </c>
      <c r="H44" s="23">
        <f t="shared" si="16"/>
        <v>-74556</v>
      </c>
      <c r="I44" s="23">
        <f t="shared" si="16"/>
        <v>0</v>
      </c>
      <c r="J44" s="23">
        <f t="shared" si="16"/>
        <v>0</v>
      </c>
      <c r="K44" s="23">
        <f>K42-K43</f>
        <v>0</v>
      </c>
      <c r="L44" s="23">
        <f>L42-L43</f>
        <v>0</v>
      </c>
      <c r="M44" s="23">
        <f>M42-M43</f>
        <v>0</v>
      </c>
      <c r="N44" s="12">
        <f>SUM(B44:M44)</f>
        <v>-2993767</v>
      </c>
    </row>
    <row r="45" spans="1:14" s="2" customFormat="1" ht="17.25" customHeight="1" x14ac:dyDescent="0.25">
      <c r="A45" s="20" t="s">
        <v>24</v>
      </c>
      <c r="B45" s="17">
        <f>B44/B43</f>
        <v>-0.16151118449345242</v>
      </c>
      <c r="C45" s="17">
        <f t="shared" ref="C45:J45" si="17">C44/C43</f>
        <v>-0.44688330489514044</v>
      </c>
      <c r="D45" s="17">
        <f t="shared" si="17"/>
        <v>-0.50996198634619361</v>
      </c>
      <c r="E45" s="17">
        <f t="shared" si="17"/>
        <v>-0.17717137370500385</v>
      </c>
      <c r="F45" s="17">
        <f t="shared" si="17"/>
        <v>-3.1908852320150539E-2</v>
      </c>
      <c r="G45" s="17">
        <f t="shared" si="17"/>
        <v>-0.24920752062456231</v>
      </c>
      <c r="H45" s="17">
        <f t="shared" si="17"/>
        <v>-4.9372807209240414E-2</v>
      </c>
      <c r="I45" s="17" t="e">
        <f t="shared" si="17"/>
        <v>#DIV/0!</v>
      </c>
      <c r="J45" s="17" t="e">
        <f t="shared" si="17"/>
        <v>#DIV/0!</v>
      </c>
      <c r="K45" s="17" t="e">
        <f>K44/K43</f>
        <v>#DIV/0!</v>
      </c>
      <c r="L45" s="17" t="e">
        <f>L44/L43</f>
        <v>#DIV/0!</v>
      </c>
      <c r="M45" s="17" t="e">
        <f>M44/M43</f>
        <v>#DIV/0!</v>
      </c>
      <c r="N45" s="17">
        <f>N44/N43</f>
        <v>-0.2399963284277494</v>
      </c>
    </row>
    <row r="46" spans="1:14" s="2" customFormat="1" ht="17.25" customHeight="1" x14ac:dyDescent="0.25">
      <c r="A46" s="20" t="s">
        <v>27</v>
      </c>
      <c r="B46" s="12">
        <f t="shared" ref="B46:N46" si="18">B42-(B43-(B17+B20))</f>
        <v>48365</v>
      </c>
      <c r="C46" s="12">
        <f t="shared" si="18"/>
        <v>-417081</v>
      </c>
      <c r="D46" s="12">
        <f t="shared" si="18"/>
        <v>-235597</v>
      </c>
      <c r="E46" s="12">
        <f t="shared" si="18"/>
        <v>376330</v>
      </c>
      <c r="F46" s="12">
        <f t="shared" si="18"/>
        <v>818490</v>
      </c>
      <c r="G46" s="12">
        <f t="shared" si="18"/>
        <v>155996</v>
      </c>
      <c r="H46" s="12">
        <f t="shared" si="18"/>
        <v>259771</v>
      </c>
      <c r="I46" s="12">
        <f t="shared" si="18"/>
        <v>0</v>
      </c>
      <c r="J46" s="12">
        <f t="shared" si="18"/>
        <v>0</v>
      </c>
      <c r="K46" s="12">
        <f t="shared" si="18"/>
        <v>0</v>
      </c>
      <c r="L46" s="12">
        <f t="shared" si="18"/>
        <v>0</v>
      </c>
      <c r="M46" s="12">
        <f t="shared" si="18"/>
        <v>0</v>
      </c>
      <c r="N46" s="12">
        <f t="shared" si="18"/>
        <v>1006274</v>
      </c>
    </row>
    <row r="47" spans="1:14" ht="16.5" x14ac:dyDescent="0.25">
      <c r="A47" s="21" t="s">
        <v>24</v>
      </c>
      <c r="B47" s="17">
        <f>B46/B43</f>
        <v>2.421333568299229E-2</v>
      </c>
      <c r="C47" s="17">
        <f t="shared" ref="C47:J47" si="19">C46/C43</f>
        <v>-0.24075162259323996</v>
      </c>
      <c r="D47" s="17">
        <f t="shared" si="19"/>
        <v>-0.11172533427924861</v>
      </c>
      <c r="E47" s="17">
        <f t="shared" si="19"/>
        <v>0.23015154665655541</v>
      </c>
      <c r="F47" s="17">
        <f t="shared" si="19"/>
        <v>0.43117408267054103</v>
      </c>
      <c r="G47" s="17">
        <f t="shared" si="19"/>
        <v>9.7977897880545547E-2</v>
      </c>
      <c r="H47" s="17">
        <f t="shared" si="19"/>
        <v>0.17202671148601845</v>
      </c>
      <c r="I47" s="17" t="e">
        <f t="shared" si="19"/>
        <v>#DIV/0!</v>
      </c>
      <c r="J47" s="17" t="e">
        <f t="shared" si="19"/>
        <v>#DIV/0!</v>
      </c>
      <c r="K47" s="17" t="e">
        <f>K46/K43</f>
        <v>#DIV/0!</v>
      </c>
      <c r="L47" s="17" t="e">
        <f>L46/L43</f>
        <v>#DIV/0!</v>
      </c>
      <c r="M47" s="17" t="e">
        <f>M46/M43</f>
        <v>#DIV/0!</v>
      </c>
      <c r="N47" s="17">
        <f>N46/N43</f>
        <v>8.0668290281877345E-2</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2016-11-02T13:18:22Z</dcterms:modified>
</cp:coreProperties>
</file>